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ita63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D17" i="1"/>
  <c r="C17" i="1"/>
  <c r="E15" i="1"/>
  <c r="E14" i="1"/>
  <c r="E13" i="1"/>
  <c r="E12" i="1"/>
  <c r="E11" i="1"/>
  <c r="E10" i="1"/>
  <c r="E9" i="1"/>
  <c r="E8" i="1"/>
  <c r="E7" i="1"/>
  <c r="E6" i="1"/>
  <c r="D10" i="1"/>
  <c r="D9" i="1"/>
  <c r="D8" i="1"/>
  <c r="D6" i="1"/>
</calcChain>
</file>

<file path=xl/sharedStrings.xml><?xml version="1.0" encoding="utf-8"?>
<sst xmlns="http://schemas.openxmlformats.org/spreadsheetml/2006/main" count="19" uniqueCount="19">
  <si>
    <t>ที่</t>
  </si>
  <si>
    <t>หมวดรายจ่าย</t>
  </si>
  <si>
    <t xml:space="preserve">งบประมาณที่ตั้งไว้ </t>
  </si>
  <si>
    <t>งบประมาณที่ใช้ไป</t>
  </si>
  <si>
    <t>คิดเป็นร้อยละ</t>
  </si>
  <si>
    <t>งบกลาง</t>
  </si>
  <si>
    <t>เงินเดือน (ฝ่ายการเมือง)</t>
  </si>
  <si>
    <t>เงินเดือน (ฝ่ายประจำ)</t>
  </si>
  <si>
    <t>ค่าตอบแทน</t>
  </si>
  <si>
    <t>ค่าใช้สอย</t>
  </si>
  <si>
    <t>ค่าวัสดุ</t>
  </si>
  <si>
    <t>ค่าสาธารณูปโภค</t>
  </si>
  <si>
    <t>ค่าครุภัณฑ์</t>
  </si>
  <si>
    <t>ค่าที่ดินและสิ่งก่อสร้าง</t>
  </si>
  <si>
    <t>เงินอุดหนุน</t>
  </si>
  <si>
    <t>รายจ่ายอื่น</t>
  </si>
  <si>
    <t>รวม</t>
  </si>
  <si>
    <t xml:space="preserve">  เทศบาลตำบลสระขุด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</si>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</sst>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28"/>
      <color theme="1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3" fontId="0" fillId="0" borderId="1" xfId="1" applyFont="1" applyBorder="1"/>
    <xf numFmtId="43" fontId="1" fillId="0" borderId="1" xfId="1" applyFont="1" applyBorder="1"/>
    <xf numFmtId="2" fontId="0" fillId="0" borderId="1" xfId="0" applyNumberFormat="1" applyBorder="1"/>
    <xf numFmtId="2" fontId="1" fillId="0" borderId="1" xfId="0" applyNumberFormat="1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17"/>
  <sheetViews>
    <sheetView tabSelected="1" topLeftCell="A5" workbookViewId="0">
      <selection activeCell="F14" sqref="F14"/>
    </sheetView>
  </sheetViews>
  <sheetFormatPr defaultRowHeight="14.25" x14ac:dyDescent="0.2"/>
  <cols>
    <col min="1" max="1" width="6.625" customWidth="1"/>
    <col min="2" max="2" width="20.25" customWidth="1"/>
    <col min="3" max="3" width="22.125" customWidth="1"/>
    <col min="4" max="4" width="22.75" customWidth="1"/>
    <col min="5" max="5" width="19.5" customWidth="1"/>
  </cols>
  <sheetData>
    <row r="4" spans="1:6" ht="42" x14ac:dyDescent="0.95">
      <c r="A4" s="7" t="s">
        <v>17</v>
      </c>
      <c r="B4" s="7"/>
      <c r="C4" s="7"/>
      <c r="D4" s="7"/>
      <c r="E4" s="7"/>
    </row>
    <row r="5" spans="1:6" ht="27.75" x14ac:dyDescent="0.2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</row>
    <row r="6" spans="1:6" ht="24" x14ac:dyDescent="0.55000000000000004">
      <c r="A6" s="2">
        <v>1</v>
      </c>
      <c r="B6" s="3" t="s">
        <v>5</v>
      </c>
      <c r="C6" s="9">
        <v>12649900</v>
      </c>
      <c r="D6" s="9">
        <f>5138094-202400-10566</f>
        <v>4925128</v>
      </c>
      <c r="E6" s="11">
        <f>4925128*100/12649900</f>
        <v>38.934125961470052</v>
      </c>
    </row>
    <row r="7" spans="1:6" ht="24" x14ac:dyDescent="0.55000000000000004">
      <c r="A7" s="2">
        <v>2</v>
      </c>
      <c r="B7" s="3" t="s">
        <v>6</v>
      </c>
      <c r="C7" s="9">
        <v>2315040</v>
      </c>
      <c r="D7" s="9">
        <v>732780</v>
      </c>
      <c r="E7" s="11">
        <f>732780*100/2315040</f>
        <v>31.653016794526227</v>
      </c>
    </row>
    <row r="8" spans="1:6" ht="24" x14ac:dyDescent="0.55000000000000004">
      <c r="A8" s="2">
        <v>3</v>
      </c>
      <c r="B8" s="3" t="s">
        <v>7</v>
      </c>
      <c r="C8" s="9">
        <v>14025660</v>
      </c>
      <c r="D8" s="9">
        <f>5678408.64-232320</f>
        <v>5446088.6399999997</v>
      </c>
      <c r="E8" s="11">
        <f>5446088.64*100/14025660</f>
        <v>38.829464281894758</v>
      </c>
    </row>
    <row r="9" spans="1:6" ht="24" x14ac:dyDescent="0.55000000000000004">
      <c r="A9" s="2">
        <v>4</v>
      </c>
      <c r="B9" s="3" t="s">
        <v>8</v>
      </c>
      <c r="C9" s="9">
        <v>606900</v>
      </c>
      <c r="D9" s="9">
        <f>109800-4400</f>
        <v>105400</v>
      </c>
      <c r="E9" s="11">
        <f>105400*100/606900</f>
        <v>17.366946778711483</v>
      </c>
    </row>
    <row r="10" spans="1:6" ht="24" x14ac:dyDescent="0.55000000000000004">
      <c r="A10" s="2">
        <v>5</v>
      </c>
      <c r="B10" s="3" t="s">
        <v>9</v>
      </c>
      <c r="C10" s="9">
        <v>4600300</v>
      </c>
      <c r="D10" s="9">
        <f>1809271.5-24291</f>
        <v>1784980.5</v>
      </c>
      <c r="E10" s="11">
        <f>1784980.5*100/4600300</f>
        <v>38.801393387387776</v>
      </c>
    </row>
    <row r="11" spans="1:6" ht="24" x14ac:dyDescent="0.55000000000000004">
      <c r="A11" s="2">
        <v>6</v>
      </c>
      <c r="B11" s="3" t="s">
        <v>10</v>
      </c>
      <c r="C11" s="9">
        <v>2192900</v>
      </c>
      <c r="D11" s="9">
        <v>853395.26</v>
      </c>
      <c r="E11" s="11">
        <f>853395.26*100/2192900</f>
        <v>38.916287108395274</v>
      </c>
    </row>
    <row r="12" spans="1:6" ht="24" x14ac:dyDescent="0.55000000000000004">
      <c r="A12" s="2">
        <v>7</v>
      </c>
      <c r="B12" s="3" t="s">
        <v>11</v>
      </c>
      <c r="C12" s="9">
        <v>856900</v>
      </c>
      <c r="D12" s="9">
        <v>346818.03</v>
      </c>
      <c r="E12" s="11">
        <f>346818.03*100/856900</f>
        <v>40.473571011786674</v>
      </c>
    </row>
    <row r="13" spans="1:6" ht="24" x14ac:dyDescent="0.55000000000000004">
      <c r="A13" s="2">
        <v>8</v>
      </c>
      <c r="B13" s="3" t="s">
        <v>12</v>
      </c>
      <c r="C13" s="9">
        <v>176400</v>
      </c>
      <c r="D13" s="9">
        <v>121993</v>
      </c>
      <c r="E13" s="11">
        <f>121993*100/176400</f>
        <v>69.157029478458057</v>
      </c>
      <c r="F13" t="s">
        <v>18</v>
      </c>
    </row>
    <row r="14" spans="1:6" ht="24" x14ac:dyDescent="0.55000000000000004">
      <c r="A14" s="2">
        <v>9</v>
      </c>
      <c r="B14" s="3" t="s">
        <v>13</v>
      </c>
      <c r="C14" s="9">
        <v>4286000</v>
      </c>
      <c r="D14" s="9">
        <v>1058000</v>
      </c>
      <c r="E14" s="11">
        <f>1058000*100/4286000</f>
        <v>24.685020998600095</v>
      </c>
    </row>
    <row r="15" spans="1:6" ht="24" x14ac:dyDescent="0.55000000000000004">
      <c r="A15" s="2">
        <v>10</v>
      </c>
      <c r="B15" s="3" t="s">
        <v>14</v>
      </c>
      <c r="C15" s="9">
        <v>2290000</v>
      </c>
      <c r="D15" s="9">
        <v>1224341.5</v>
      </c>
      <c r="E15" s="11">
        <f>1224341.5*100/2290000</f>
        <v>53.464694323144101</v>
      </c>
    </row>
    <row r="16" spans="1:6" ht="24" x14ac:dyDescent="0.55000000000000004">
      <c r="A16" s="2">
        <v>11</v>
      </c>
      <c r="B16" s="3" t="s">
        <v>15</v>
      </c>
      <c r="C16" s="1"/>
      <c r="D16" s="1"/>
      <c r="E16" s="1"/>
    </row>
    <row r="17" spans="1:5" ht="27.75" x14ac:dyDescent="0.65">
      <c r="A17" s="5" t="s">
        <v>16</v>
      </c>
      <c r="B17" s="6"/>
      <c r="C17" s="8">
        <f>12649900+2315040+14025660+606900+4600300+2192900+176400+4286000+2290000</f>
        <v>43143100</v>
      </c>
      <c r="D17" s="8">
        <f>4925128+732780+5446088.64+105400+1784980.5+853395.26+346818.03+121993+1058000+1224341.5</f>
        <v>16598924.93</v>
      </c>
      <c r="E17" s="10">
        <f>16598924.93*100/43143100</f>
        <v>38.474112731815751</v>
      </c>
    </row>
  </sheetData>
  <mergeCells count="2">
    <mergeCell ref="A17:B17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2020-06-15T06:48:29Z</dcterms:created>
  <dcterms:modified xsi:type="dcterms:W3CDTF">2020-06-16T07:57:17Z</dcterms:modified>
</cp:coreProperties>
</file>